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alexanderpaziraei/Downloads/"/>
    </mc:Choice>
  </mc:AlternateContent>
  <xr:revisionPtr revIDLastSave="0" documentId="13_ncr:1_{6257D01A-30DD-BD40-8B47-4F39BDD20AB6}" xr6:coauthVersionLast="47" xr6:coauthVersionMax="47" xr10:uidLastSave="{00000000-0000-0000-0000-000000000000}"/>
  <bookViews>
    <workbookView xWindow="26320" yWindow="2560" windowWidth="20080" windowHeight="14760" activeTab="2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5" i="1"/>
  <c r="H10" i="1"/>
  <c r="G10" i="1" s="1"/>
  <c r="E8" i="1"/>
  <c r="E17" i="1" s="1"/>
  <c r="E20" i="1" s="1"/>
  <c r="G12" i="1"/>
  <c r="G9" i="1"/>
  <c r="G14" i="1"/>
  <c r="G13" i="1"/>
  <c r="G7" i="1"/>
  <c r="G6" i="1"/>
  <c r="G5" i="1"/>
  <c r="G4" i="1"/>
  <c r="C15" i="1"/>
  <c r="C12" i="1"/>
  <c r="C16" i="1" s="1"/>
  <c r="C9" i="1"/>
  <c r="C11" i="1" s="1"/>
  <c r="C7" i="1"/>
  <c r="C6" i="1"/>
  <c r="C5" i="1"/>
  <c r="C4" i="1"/>
  <c r="E16" i="1"/>
  <c r="E11" i="1"/>
  <c r="D16" i="1"/>
  <c r="D11" i="1"/>
  <c r="D17" i="1" s="1"/>
  <c r="D8" i="1"/>
  <c r="F16" i="1"/>
  <c r="F11" i="1"/>
  <c r="F8" i="1"/>
  <c r="F17" i="1" s="1"/>
  <c r="G8" i="1" l="1"/>
  <c r="C8" i="1"/>
  <c r="C17" i="1" s="1"/>
  <c r="C20" i="1" s="1"/>
  <c r="H16" i="1"/>
  <c r="G16" i="1" s="1"/>
  <c r="H11" i="1"/>
  <c r="G11" i="1" s="1"/>
  <c r="H8" i="1"/>
  <c r="G17" i="1" l="1"/>
  <c r="G20" i="1" s="1"/>
  <c r="H17" i="1"/>
  <c r="H20" i="1" s="1"/>
</calcChain>
</file>

<file path=xl/sharedStrings.xml><?xml version="1.0" encoding="utf-8"?>
<sst xmlns="http://schemas.openxmlformats.org/spreadsheetml/2006/main" count="75" uniqueCount="55">
  <si>
    <t>header</t>
  </si>
  <si>
    <t>3 månader t.o.m.</t>
  </si>
  <si>
    <t>12 månader t.o.m.</t>
  </si>
  <si>
    <t>MSEK</t>
  </si>
  <si>
    <t>sum</t>
  </si>
  <si>
    <t>3 months ending</t>
  </si>
  <si>
    <t>12 months ending</t>
  </si>
  <si>
    <t>SEKm</t>
  </si>
  <si>
    <t>Profit after financial items</t>
  </si>
  <si>
    <t xml:space="preserve">Kassaflödesanalys </t>
  </si>
  <si>
    <t>Resultat efter finansiella poster</t>
  </si>
  <si>
    <t>Justering för poster som inte ingår i kassaflödet</t>
  </si>
  <si>
    <t xml:space="preserve">Betald inkomstskatt </t>
  </si>
  <si>
    <t>Förändringar i rörelsekapital</t>
  </si>
  <si>
    <t>Kassaflöde från den löpande verksamheten</t>
  </si>
  <si>
    <t>Nettoinvesteringar i anläggningstillgångar</t>
  </si>
  <si>
    <t>Företagsförvärv och avyttringar</t>
  </si>
  <si>
    <t>Kassaflöde från investeringsverksamheten</t>
  </si>
  <si>
    <t>Utdelning till moderbolagets aktieägare</t>
  </si>
  <si>
    <t>Inlösta och utfärdade köpoptioner</t>
  </si>
  <si>
    <t>Övrig finansieringsverksamhet</t>
  </si>
  <si>
    <t>Kassaflöde från finansieringsverksamheten</t>
  </si>
  <si>
    <t>Periodens kassaflöde</t>
  </si>
  <si>
    <t>Likvida medel vid periodens ingång</t>
  </si>
  <si>
    <t>Valutakursdifferens i likvida medel</t>
  </si>
  <si>
    <t>Likvida medel vid periodens slut</t>
  </si>
  <si>
    <t xml:space="preserve">Cash flow statement, condensed  </t>
  </si>
  <si>
    <t>Adjustment for items not included in cash flow</t>
  </si>
  <si>
    <t>Income tax paid</t>
  </si>
  <si>
    <t>Changes in working capital</t>
  </si>
  <si>
    <t>Cash flow from operating activities</t>
  </si>
  <si>
    <t>Net investments in non-current assets</t>
  </si>
  <si>
    <t>Acquisitions and disposals</t>
  </si>
  <si>
    <t>Cash flow from investing activities</t>
  </si>
  <si>
    <t>Dividend paid to shareholders</t>
  </si>
  <si>
    <t>Exercised and issued call options</t>
  </si>
  <si>
    <t>Other financing activities</t>
  </si>
  <si>
    <t>Cash flow from financing activities</t>
  </si>
  <si>
    <t>Cash flow for the period</t>
  </si>
  <si>
    <t>Cash and cash equivalents at beginning of period</t>
  </si>
  <si>
    <t>Exchange differences on cash and cash equivalents</t>
  </si>
  <si>
    <t>Cash and cash equivalents at end of the period</t>
  </si>
  <si>
    <t>–</t>
  </si>
  <si>
    <t>6 månader t.o.m.</t>
  </si>
  <si>
    <t>30 jun 21</t>
  </si>
  <si>
    <t>31 dec 20</t>
  </si>
  <si>
    <t>30 jun 20</t>
  </si>
  <si>
    <t>30 Jun 21</t>
  </si>
  <si>
    <t>31 Dec 20</t>
  </si>
  <si>
    <t>30 Jun 20</t>
  </si>
  <si>
    <t>-</t>
  </si>
  <si>
    <t>Förvärv av egna aktier</t>
  </si>
  <si>
    <t>Repurchase of treasury shares</t>
  </si>
  <si>
    <t>6 months ending</t>
  </si>
  <si>
    <t>width=11%;decimals=0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</si>
</sst>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0" xfId="0" applyFont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3" fontId="1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20"/>
  <sheetViews>
    <sheetView topLeftCell="B1" workbookViewId="0">
      <selection activeCell="B1" sqref="B1"/>
    </sheetView>
  </sheetViews>
  <sheetFormatPr baseColWidth="10" defaultColWidth="8.83203125" defaultRowHeight="14" x14ac:dyDescent="0.15"/>
  <cols>
    <col min="2" max="2" width="39.1640625" bestFit="1" customWidth="1"/>
  </cols>
  <sheetData>
    <row r="2" spans="2:8" x14ac:dyDescent="0.15">
      <c r="B2" t="s">
        <v>9</v>
      </c>
      <c r="C2" s="14" t="s">
        <v>1</v>
      </c>
      <c r="D2" s="14"/>
      <c r="E2" s="14" t="s">
        <v>43</v>
      </c>
      <c r="F2" s="14"/>
      <c r="G2" s="14" t="s">
        <v>2</v>
      </c>
      <c r="H2" s="14"/>
    </row>
    <row r="3" spans="2:8" x14ac:dyDescent="0.15">
      <c r="B3" s="1" t="s">
        <v>3</v>
      </c>
      <c r="C3" s="13" t="s">
        <v>44</v>
      </c>
      <c r="D3" s="13" t="s">
        <v>46</v>
      </c>
      <c r="E3" s="13" t="s">
        <v>44</v>
      </c>
      <c r="F3" s="13" t="s">
        <v>46</v>
      </c>
      <c r="G3" s="13" t="s">
        <v>44</v>
      </c>
      <c r="H3" s="13" t="s">
        <v>45</v>
      </c>
    </row>
    <row r="4" spans="2:8" x14ac:dyDescent="0.15">
      <c r="B4" t="s">
        <v>10</v>
      </c>
      <c r="C4" s="6">
        <f>+E4-287</f>
        <v>238</v>
      </c>
      <c r="D4" s="3">
        <v>149</v>
      </c>
      <c r="E4" s="6">
        <v>525</v>
      </c>
      <c r="F4" s="8">
        <v>218</v>
      </c>
      <c r="G4" s="6">
        <f>+H4+E4-F4</f>
        <v>966</v>
      </c>
      <c r="H4" s="8">
        <v>659</v>
      </c>
    </row>
    <row r="5" spans="2:8" x14ac:dyDescent="0.15">
      <c r="B5" t="s">
        <v>11</v>
      </c>
      <c r="C5" s="6">
        <f>+E5-103</f>
        <v>134</v>
      </c>
      <c r="D5" s="3">
        <v>80</v>
      </c>
      <c r="E5" s="6">
        <v>237</v>
      </c>
      <c r="F5" s="8">
        <v>148</v>
      </c>
      <c r="G5" s="6">
        <f>+H5+E5-F5</f>
        <v>369</v>
      </c>
      <c r="H5" s="8">
        <v>280</v>
      </c>
    </row>
    <row r="6" spans="2:8" x14ac:dyDescent="0.15">
      <c r="B6" t="s">
        <v>12</v>
      </c>
      <c r="C6" s="6">
        <f>+E6+36</f>
        <v>-71</v>
      </c>
      <c r="D6" s="3">
        <v>-12</v>
      </c>
      <c r="E6" s="6">
        <v>-107</v>
      </c>
      <c r="F6" s="8">
        <v>-32</v>
      </c>
      <c r="G6" s="6">
        <f>H6+E6-F6</f>
        <v>-172</v>
      </c>
      <c r="H6" s="8">
        <v>-97</v>
      </c>
    </row>
    <row r="7" spans="2:8" x14ac:dyDescent="0.15">
      <c r="B7" t="s">
        <v>13</v>
      </c>
      <c r="C7" s="6">
        <f>+E7+170</f>
        <v>-101</v>
      </c>
      <c r="D7" s="3">
        <v>-89</v>
      </c>
      <c r="E7" s="6">
        <v>-271</v>
      </c>
      <c r="F7" s="8">
        <v>-126</v>
      </c>
      <c r="G7" s="6">
        <f>H7+E7-F7</f>
        <v>-37</v>
      </c>
      <c r="H7" s="8">
        <v>108</v>
      </c>
    </row>
    <row r="8" spans="2:8" x14ac:dyDescent="0.15">
      <c r="B8" t="s">
        <v>14</v>
      </c>
      <c r="C8" s="6">
        <f t="shared" ref="C8:H8" si="0">SUM(C4:C7)</f>
        <v>200</v>
      </c>
      <c r="D8" s="8">
        <f t="shared" si="0"/>
        <v>128</v>
      </c>
      <c r="E8" s="6">
        <f t="shared" si="0"/>
        <v>384</v>
      </c>
      <c r="F8" s="8">
        <f t="shared" si="0"/>
        <v>208</v>
      </c>
      <c r="G8" s="6">
        <f t="shared" si="0"/>
        <v>1126</v>
      </c>
      <c r="H8" s="8">
        <f t="shared" si="0"/>
        <v>950</v>
      </c>
    </row>
    <row r="9" spans="2:8" x14ac:dyDescent="0.15">
      <c r="B9" t="s">
        <v>15</v>
      </c>
      <c r="C9" s="6">
        <f>-61+24</f>
        <v>-37</v>
      </c>
      <c r="D9" s="3">
        <v>-14</v>
      </c>
      <c r="E9" s="6">
        <v>-64</v>
      </c>
      <c r="F9" s="8">
        <v>-35</v>
      </c>
      <c r="G9" s="6">
        <f>H9+E9-F9</f>
        <v>-113</v>
      </c>
      <c r="H9" s="8">
        <v>-84</v>
      </c>
    </row>
    <row r="10" spans="2:8" x14ac:dyDescent="0.15">
      <c r="B10" t="s">
        <v>16</v>
      </c>
      <c r="C10" s="6">
        <v>-2508</v>
      </c>
      <c r="D10" s="3">
        <v>0</v>
      </c>
      <c r="E10" s="6">
        <v>-2514</v>
      </c>
      <c r="F10" s="8">
        <v>-66</v>
      </c>
      <c r="G10" s="6">
        <f>+H10+E10-F10</f>
        <v>-2781</v>
      </c>
      <c r="H10" s="8">
        <f>-345+12</f>
        <v>-333</v>
      </c>
    </row>
    <row r="11" spans="2:8" x14ac:dyDescent="0.15">
      <c r="B11" t="s">
        <v>17</v>
      </c>
      <c r="C11" s="6">
        <f>SUM(C9:C10)</f>
        <v>-2545</v>
      </c>
      <c r="D11" s="8">
        <f>SUM(D9:D10)</f>
        <v>-14</v>
      </c>
      <c r="E11" s="6">
        <f>SUM(E9:E10)</f>
        <v>-2578</v>
      </c>
      <c r="F11" s="8">
        <f>SUM(F9:F10)</f>
        <v>-101</v>
      </c>
      <c r="G11" s="6">
        <f>+H11+E11-F11</f>
        <v>-2894</v>
      </c>
      <c r="H11" s="8">
        <f>SUM(H9:H10)</f>
        <v>-417</v>
      </c>
    </row>
    <row r="12" spans="2:8" x14ac:dyDescent="0.15">
      <c r="B12" t="s">
        <v>18</v>
      </c>
      <c r="C12" s="6">
        <f>+E12</f>
        <v>-183</v>
      </c>
      <c r="D12" s="10" t="s">
        <v>42</v>
      </c>
      <c r="E12" s="6">
        <v>-183</v>
      </c>
      <c r="F12" s="10" t="s">
        <v>42</v>
      </c>
      <c r="G12" s="6">
        <f>+H12+E12</f>
        <v>-240</v>
      </c>
      <c r="H12" s="8">
        <v>-57</v>
      </c>
    </row>
    <row r="13" spans="2:8" ht="15" x14ac:dyDescent="0.15">
      <c r="B13" t="s">
        <v>19</v>
      </c>
      <c r="C13" s="6" t="s">
        <v>50</v>
      </c>
      <c r="D13" s="12">
        <v>32</v>
      </c>
      <c r="E13" s="6">
        <v>-5</v>
      </c>
      <c r="F13" s="8">
        <v>32</v>
      </c>
      <c r="G13" s="6">
        <f>+H13+E13-F13</f>
        <v>21</v>
      </c>
      <c r="H13" s="8">
        <v>58</v>
      </c>
    </row>
    <row r="14" spans="2:8" ht="15" x14ac:dyDescent="0.15">
      <c r="B14" t="s">
        <v>51</v>
      </c>
      <c r="C14" s="6" t="s">
        <v>50</v>
      </c>
      <c r="D14" s="10" t="s">
        <v>42</v>
      </c>
      <c r="E14" s="6" t="s">
        <v>50</v>
      </c>
      <c r="F14" s="10">
        <v>-31</v>
      </c>
      <c r="G14" s="6">
        <f>+H14-F14</f>
        <v>0</v>
      </c>
      <c r="H14" s="8">
        <v>-31</v>
      </c>
    </row>
    <row r="15" spans="2:8" x14ac:dyDescent="0.15">
      <c r="B15" t="s">
        <v>20</v>
      </c>
      <c r="C15" s="6">
        <f>2379+19</f>
        <v>2398</v>
      </c>
      <c r="D15" s="3">
        <v>-173</v>
      </c>
      <c r="E15" s="6">
        <v>2381</v>
      </c>
      <c r="F15" s="8">
        <v>-147</v>
      </c>
      <c r="G15" s="6">
        <f>+H15+E15-F15</f>
        <v>2174</v>
      </c>
      <c r="H15" s="8">
        <v>-354</v>
      </c>
    </row>
    <row r="16" spans="2:8" x14ac:dyDescent="0.15">
      <c r="B16" s="2" t="s">
        <v>21</v>
      </c>
      <c r="C16" s="6">
        <f>SUM(C12:C15)</f>
        <v>2215</v>
      </c>
      <c r="D16" s="8">
        <f>SUM(D12:D15)</f>
        <v>-141</v>
      </c>
      <c r="E16" s="6">
        <f>SUM(E12:E15)</f>
        <v>2193</v>
      </c>
      <c r="F16" s="8">
        <f>SUM(F12:F15)</f>
        <v>-146</v>
      </c>
      <c r="G16" s="6">
        <f>+H16+E16-F16</f>
        <v>1955</v>
      </c>
      <c r="H16" s="8">
        <f>SUM(H12:H15)</f>
        <v>-384</v>
      </c>
    </row>
    <row r="17" spans="2:8" x14ac:dyDescent="0.15">
      <c r="B17" s="2" t="s">
        <v>22</v>
      </c>
      <c r="C17" s="6">
        <f t="shared" ref="C17:H17" si="1">C8+C11+C16</f>
        <v>-130</v>
      </c>
      <c r="D17" s="8">
        <f t="shared" si="1"/>
        <v>-27</v>
      </c>
      <c r="E17" s="6">
        <f>E8+E11+E16</f>
        <v>-1</v>
      </c>
      <c r="F17" s="8">
        <f t="shared" si="1"/>
        <v>-39</v>
      </c>
      <c r="G17" s="6">
        <f t="shared" si="1"/>
        <v>187</v>
      </c>
      <c r="H17" s="8">
        <f t="shared" si="1"/>
        <v>149</v>
      </c>
    </row>
    <row r="18" spans="2:8" x14ac:dyDescent="0.15">
      <c r="B18" s="2" t="s">
        <v>23</v>
      </c>
      <c r="C18" s="6">
        <v>364</v>
      </c>
      <c r="D18" s="3">
        <v>90</v>
      </c>
      <c r="E18" s="6">
        <v>216</v>
      </c>
      <c r="F18" s="8">
        <v>99</v>
      </c>
      <c r="G18" s="6">
        <v>54</v>
      </c>
      <c r="H18" s="8">
        <v>99</v>
      </c>
    </row>
    <row r="19" spans="2:8" s="4" customFormat="1" x14ac:dyDescent="0.15">
      <c r="B19" s="4" t="s">
        <v>24</v>
      </c>
      <c r="C19" s="7">
        <v>-10</v>
      </c>
      <c r="D19" s="5">
        <v>-9</v>
      </c>
      <c r="E19" s="6">
        <v>9</v>
      </c>
      <c r="F19" s="9">
        <v>-6</v>
      </c>
      <c r="G19" s="6">
        <f>H19+E19-F19</f>
        <v>-17</v>
      </c>
      <c r="H19" s="9">
        <v>-32</v>
      </c>
    </row>
    <row r="20" spans="2:8" x14ac:dyDescent="0.15">
      <c r="B20" s="2" t="s">
        <v>25</v>
      </c>
      <c r="C20" s="6">
        <f>SUM(C17:C19)</f>
        <v>224</v>
      </c>
      <c r="D20" s="3">
        <v>54</v>
      </c>
      <c r="E20" s="6">
        <f>SUM(E17:E19)</f>
        <v>224</v>
      </c>
      <c r="F20" s="8">
        <v>54</v>
      </c>
      <c r="G20" s="6">
        <f>SUM(G17:G19)</f>
        <v>224</v>
      </c>
      <c r="H20" s="8">
        <f>SUM(H17:H19)</f>
        <v>216</v>
      </c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  <ignoredErrors>
    <ignoredError sqref="C3:H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20"/>
  <sheetViews>
    <sheetView workbookViewId="0">
      <selection activeCell="B1" sqref="B1"/>
    </sheetView>
  </sheetViews>
  <sheetFormatPr baseColWidth="10" defaultColWidth="8.83203125" defaultRowHeight="14" x14ac:dyDescent="0.15"/>
  <cols>
    <col min="2" max="2" width="42.1640625" bestFit="1" customWidth="1"/>
    <col min="3" max="3" width="8.83203125" customWidth="1"/>
    <col min="4" max="8" width="9.1640625" bestFit="1" customWidth="1"/>
  </cols>
  <sheetData>
    <row r="2" spans="2:8" x14ac:dyDescent="0.15">
      <c r="B2" t="s">
        <v>26</v>
      </c>
      <c r="C2" s="14" t="s">
        <v>5</v>
      </c>
      <c r="D2" s="14"/>
      <c r="E2" s="14" t="s">
        <v>53</v>
      </c>
      <c r="F2" s="14"/>
      <c r="G2" s="14" t="s">
        <v>6</v>
      </c>
      <c r="H2" s="14"/>
    </row>
    <row r="3" spans="2:8" x14ac:dyDescent="0.15">
      <c r="B3" s="1" t="s">
        <v>7</v>
      </c>
      <c r="C3" s="13" t="s">
        <v>47</v>
      </c>
      <c r="D3" s="13" t="s">
        <v>49</v>
      </c>
      <c r="E3" s="13" t="s">
        <v>47</v>
      </c>
      <c r="F3" s="13" t="s">
        <v>49</v>
      </c>
      <c r="G3" s="13" t="s">
        <v>47</v>
      </c>
      <c r="H3" s="13" t="s">
        <v>48</v>
      </c>
    </row>
    <row r="4" spans="2:8" x14ac:dyDescent="0.15">
      <c r="B4" t="s">
        <v>8</v>
      </c>
    </row>
    <row r="5" spans="2:8" x14ac:dyDescent="0.15">
      <c r="B5" t="s">
        <v>27</v>
      </c>
    </row>
    <row r="6" spans="2:8" x14ac:dyDescent="0.15">
      <c r="B6" t="s">
        <v>28</v>
      </c>
    </row>
    <row r="7" spans="2:8" x14ac:dyDescent="0.15">
      <c r="B7" t="s">
        <v>29</v>
      </c>
    </row>
    <row r="8" spans="2:8" x14ac:dyDescent="0.15">
      <c r="B8" t="s">
        <v>30</v>
      </c>
    </row>
    <row r="9" spans="2:8" x14ac:dyDescent="0.15">
      <c r="B9" t="s">
        <v>31</v>
      </c>
    </row>
    <row r="10" spans="2:8" x14ac:dyDescent="0.15">
      <c r="B10" t="s">
        <v>32</v>
      </c>
    </row>
    <row r="11" spans="2:8" x14ac:dyDescent="0.15">
      <c r="B11" t="s">
        <v>33</v>
      </c>
    </row>
    <row r="12" spans="2:8" x14ac:dyDescent="0.15">
      <c r="B12" t="s">
        <v>34</v>
      </c>
      <c r="D12" s="11"/>
    </row>
    <row r="13" spans="2:8" x14ac:dyDescent="0.15">
      <c r="B13" t="s">
        <v>35</v>
      </c>
      <c r="D13" s="11"/>
    </row>
    <row r="14" spans="2:8" x14ac:dyDescent="0.15">
      <c r="B14" t="s">
        <v>52</v>
      </c>
      <c r="D14" s="11"/>
    </row>
    <row r="15" spans="2:8" x14ac:dyDescent="0.15">
      <c r="B15" t="s">
        <v>36</v>
      </c>
    </row>
    <row r="16" spans="2:8" x14ac:dyDescent="0.15">
      <c r="B16" s="2" t="s">
        <v>37</v>
      </c>
    </row>
    <row r="17" spans="2:2" x14ac:dyDescent="0.15">
      <c r="B17" s="2" t="s">
        <v>38</v>
      </c>
    </row>
    <row r="18" spans="2:2" x14ac:dyDescent="0.15">
      <c r="B18" s="2" t="s">
        <v>39</v>
      </c>
    </row>
    <row r="19" spans="2:2" s="4" customFormat="1" x14ac:dyDescent="0.15">
      <c r="B19" s="4" t="s">
        <v>40</v>
      </c>
    </row>
    <row r="20" spans="2:2" x14ac:dyDescent="0.15">
      <c r="B20" s="2" t="s">
        <v>41</v>
      </c>
    </row>
  </sheetData>
  <mergeCells count="3">
    <mergeCell ref="C2:D2"/>
    <mergeCell ref="G2:H2"/>
    <mergeCell ref="E2:F2"/>
  </mergeCells>
  <pageMargins left="0.7" right="0.7" top="0.75" bottom="0.75" header="0.3" footer="0.3"/>
  <ignoredErrors>
    <ignoredError sqref="C3:H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20"/>
  <sheetViews>
    <sheetView tabSelected="1" workbookViewId="0">
      <selection activeCell="H1" sqref="H1"/>
    </sheetView>
  </sheetViews>
  <sheetFormatPr baseColWidth="10" defaultColWidth="8.83203125" defaultRowHeight="14" x14ac:dyDescent="0.15"/>
  <sheetData>
    <row r="1" spans="1:8" x14ac:dyDescent="0.15">
      <c r="C1" t="s">
        <v>54</v>
      </c>
      <c r="D1" t="s">
        <v>54</v>
      </c>
      <c r="E1" t="s">
        <v>54</v>
      </c>
      <c r="F1" t="s">
        <v>54</v>
      </c>
      <c r="G1" t="s">
        <v>54</v>
      </c>
      <c r="H1" t="s">
        <v>54</v>
      </c>
    </row>
    <row r="2" spans="1:8" x14ac:dyDescent="0.15">
      <c r="A2" t="s">
        <v>0</v>
      </c>
    </row>
    <row r="3" spans="1:8" x14ac:dyDescent="0.15">
      <c r="A3" t="s">
        <v>0</v>
      </c>
    </row>
    <row r="8" spans="1:8" x14ac:dyDescent="0.15">
      <c r="A8" t="s">
        <v>4</v>
      </c>
    </row>
    <row r="11" spans="1:8" x14ac:dyDescent="0.15">
      <c r="A11" t="s">
        <v>4</v>
      </c>
    </row>
    <row r="12" spans="1:8" x14ac:dyDescent="0.15">
      <c r="D12" s="11"/>
    </row>
    <row r="13" spans="1:8" x14ac:dyDescent="0.15">
      <c r="D13" s="11"/>
    </row>
    <row r="14" spans="1:8" x14ac:dyDescent="0.15">
      <c r="D14" s="11"/>
    </row>
    <row r="16" spans="1:8" x14ac:dyDescent="0.15">
      <c r="A16" t="s">
        <v>4</v>
      </c>
    </row>
    <row r="18" spans="1:1" x14ac:dyDescent="0.15">
      <c r="A18" t="s">
        <v>4</v>
      </c>
    </row>
    <row r="19" spans="1:1" s="4" customFormat="1" x14ac:dyDescent="0.15"/>
    <row r="20" spans="1:1" x14ac:dyDescent="0.15">
      <c r="A20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433AF9-45F5-41FC-B02F-26A0C9C393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Microsoft Office User</cp:lastModifiedBy>
  <dcterms:created xsi:type="dcterms:W3CDTF">2020-05-07T10:06:29Z</dcterms:created>
  <dcterms:modified xsi:type="dcterms:W3CDTF">2021-07-13T13:15:15Z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