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150" documentId="8_{D74BC616-3FC6-4B65-ADA8-1D8EA3908D2D}" xr6:coauthVersionLast="47" xr6:coauthVersionMax="47" xr10:uidLastSave="{2A912D2C-658B-4B2A-B9D8-760FFF930E7A}"/>
  <bookViews>
    <workbookView xWindow="3030" yWindow="3030" windowWidth="43200" windowHeight="1261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D18" i="1"/>
  <c r="F18" i="1"/>
  <c r="C19" i="1"/>
  <c r="G13" i="1"/>
  <c r="G22" i="1"/>
  <c r="G17" i="1"/>
  <c r="G5" i="1"/>
  <c r="C16" i="1"/>
  <c r="C17" i="1"/>
  <c r="E18" i="1" l="1"/>
  <c r="E19" i="1"/>
  <c r="E9" i="1"/>
  <c r="D19" i="1"/>
  <c r="D11" i="1"/>
  <c r="D8" i="1"/>
  <c r="G4" i="1"/>
  <c r="G7" i="1"/>
  <c r="G6" i="1"/>
  <c r="D20" i="1" l="1"/>
  <c r="G16" i="1"/>
  <c r="G12" i="1"/>
  <c r="G9" i="1"/>
  <c r="G14" i="1"/>
  <c r="G10" i="1"/>
  <c r="F19" i="1"/>
  <c r="F11" i="1"/>
  <c r="E11" i="1"/>
  <c r="F8" i="1"/>
  <c r="E8" i="1"/>
  <c r="G18" i="1" l="1"/>
  <c r="G19" i="1" s="1"/>
  <c r="C8" i="1"/>
  <c r="E20" i="1"/>
  <c r="E23" i="1" s="1"/>
  <c r="G8" i="1"/>
  <c r="F20" i="1"/>
  <c r="G20" i="1" l="1"/>
  <c r="G23" i="1" s="1"/>
  <c r="F23" i="1"/>
  <c r="G11" i="1"/>
  <c r="D23" i="1" l="1"/>
  <c r="C11" i="1"/>
  <c r="C20" i="1" s="1"/>
  <c r="C23" i="1" l="1"/>
</calcChain>
</file>

<file path=xl/sharedStrings.xml><?xml version="1.0" encoding="utf-8"?>
<sst xmlns="http://schemas.openxmlformats.org/spreadsheetml/2006/main" count="77" uniqueCount="60">
  <si>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</si>
  <si>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</si>
  <si>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</si>
  <si>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</si>
  <si>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</si>
  <si>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</si>
  <si>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</si>
  <si>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</si>
  <si>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</si>
  <si>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</si>
  <si>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</si>
  <si>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</si>
  <si>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</si>
  <si>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</si>
  <si>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</si>
  <si>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</si>
  <si>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</si>
  <si>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</si>
  <si>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</si>
  <si>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</si>
  <si>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</si>
  <si>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</si>
  <si>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</si>
  <si>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</si>
  <si>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</si>
  <si>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</si>
  <si>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</si>
  <si>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</si>
  <si>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</si>
  <si>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</si>
  <si>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</si>
  <si>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</si>
  <si>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</si>
  <si>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</si>
  <si>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</si>
  <si>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</si>
  <si>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</si>
  <si>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</si>
  <si>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</si>
  <si>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</si>
  <si>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</si>
  <si>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</si>
  <si>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</si>
  <si>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</si>
  <si>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</si>
  <si>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</si>
  <si>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–</t>
  </si>
  <si>
    <t>6 månader t.o.m.</t>
  </si>
  <si>
    <t>width=12%;decimals=0</t>
  </si>
  <si>
    <t>30 jun 22</t>
  </si>
  <si>
    <t>6 months ending</t>
  </si>
  <si>
    <t>30 Jun 22</t>
  </si>
  <si>
    <t>Förvärv av egna aktier</t>
  </si>
  <si>
    <t>30 jun 23</t>
  </si>
  <si>
    <t>31 dec 22</t>
  </si>
  <si>
    <t>30 Jun 23</t>
  </si>
  <si>
    <t>31 Dec 22</t>
  </si>
  <si>
    <t>Repurchase of treasury shares</t>
  </si>
  <si>
    <t>Dividend paid to non-controlling interests</t>
  </si>
  <si>
    <t>Utdelning till innehav utan bestämmande inflytande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</si>
</sst>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 \-0;\ \-;\ @"/>
  </numFmts>
  <fonts count="4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164" fontId="1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3"/>
  <sheetViews>
    <sheetView tabSelected="1" zoomScaleNormal="100" workbookViewId="0">
      <selection activeCell="I14" sqref="I14"/>
    </sheetView>
  </sheetViews>
  <sheetFormatPr defaultRowHeight="14.25"/>
  <cols>
    <col min="2" max="2" width="39.125" bestFit="1" customWidth="1"/>
    <col min="7" max="7" width="10.625" bestFit="1" customWidth="1"/>
  </cols>
  <sheetData>
    <row r="2" spans="2:8">
      <c r="B2" t="s">
        <v>9</v>
      </c>
      <c r="C2" s="10" t="s">
        <v>1</v>
      </c>
      <c r="D2" s="10"/>
      <c r="E2" s="10" t="s">
        <v>47</v>
      </c>
      <c r="F2" s="10"/>
      <c r="G2" s="10" t="s">
        <v>2</v>
      </c>
      <c r="H2" s="10"/>
    </row>
    <row r="3" spans="2:8">
      <c r="B3" s="1" t="s">
        <v>3</v>
      </c>
      <c r="C3" s="9" t="s">
        <v>53</v>
      </c>
      <c r="D3" s="9" t="s">
        <v>49</v>
      </c>
      <c r="E3" s="9" t="s">
        <v>53</v>
      </c>
      <c r="F3" s="9" t="s">
        <v>49</v>
      </c>
      <c r="G3" s="9" t="s">
        <v>53</v>
      </c>
      <c r="H3" s="9" t="s">
        <v>54</v>
      </c>
    </row>
    <row r="4" spans="2:8">
      <c r="B4" t="s">
        <v>10</v>
      </c>
      <c r="C4" s="4">
        <v>70</v>
      </c>
      <c r="D4" s="3">
        <v>94</v>
      </c>
      <c r="E4" s="4">
        <v>276</v>
      </c>
      <c r="F4" s="5">
        <v>383</v>
      </c>
      <c r="G4" s="4">
        <f>H4+E4-F4</f>
        <v>495</v>
      </c>
      <c r="H4" s="5">
        <v>602</v>
      </c>
    </row>
    <row r="5" spans="2:8">
      <c r="B5" t="s">
        <v>11</v>
      </c>
      <c r="C5" s="4">
        <v>197</v>
      </c>
      <c r="D5" s="3">
        <v>185</v>
      </c>
      <c r="E5" s="4">
        <v>299</v>
      </c>
      <c r="F5" s="5">
        <v>400</v>
      </c>
      <c r="G5" s="4">
        <f>H5+E5-F5</f>
        <v>583</v>
      </c>
      <c r="H5" s="5">
        <v>684</v>
      </c>
    </row>
    <row r="6" spans="2:8">
      <c r="B6" t="s">
        <v>12</v>
      </c>
      <c r="C6" s="4">
        <v>-55</v>
      </c>
      <c r="D6" s="3">
        <v>-52</v>
      </c>
      <c r="E6" s="4">
        <v>-107</v>
      </c>
      <c r="F6" s="5">
        <v>-124</v>
      </c>
      <c r="G6" s="4">
        <f>H6+E6-F6</f>
        <v>-239</v>
      </c>
      <c r="H6" s="5">
        <v>-256</v>
      </c>
    </row>
    <row r="7" spans="2:8">
      <c r="B7" t="s">
        <v>13</v>
      </c>
      <c r="C7" s="4">
        <v>-130</v>
      </c>
      <c r="D7" s="3">
        <v>-21</v>
      </c>
      <c r="E7" s="4">
        <v>-281</v>
      </c>
      <c r="F7" s="5">
        <v>-121</v>
      </c>
      <c r="G7" s="4">
        <f>H7+E7-F7</f>
        <v>-281</v>
      </c>
      <c r="H7" s="5">
        <v>-121</v>
      </c>
    </row>
    <row r="8" spans="2:8">
      <c r="B8" t="s">
        <v>14</v>
      </c>
      <c r="C8" s="4">
        <f>SUM(C4:C7)</f>
        <v>82</v>
      </c>
      <c r="D8" s="5">
        <f>SUM(D4:D7)</f>
        <v>206</v>
      </c>
      <c r="E8" s="4">
        <f>SUM(E4:E7)</f>
        <v>187</v>
      </c>
      <c r="F8" s="5">
        <f t="shared" ref="F8:G8" si="0">SUM(F4:F7)</f>
        <v>538</v>
      </c>
      <c r="G8" s="4">
        <f t="shared" si="0"/>
        <v>558</v>
      </c>
      <c r="H8" s="5">
        <v>909</v>
      </c>
    </row>
    <row r="9" spans="2:8">
      <c r="B9" t="s">
        <v>15</v>
      </c>
      <c r="C9" s="4">
        <v>-66</v>
      </c>
      <c r="D9" s="3">
        <v>-71</v>
      </c>
      <c r="E9" s="4">
        <f>-147+16</f>
        <v>-131</v>
      </c>
      <c r="F9" s="3">
        <v>-128</v>
      </c>
      <c r="G9" s="4">
        <f>H9+E9-F9</f>
        <v>-271</v>
      </c>
      <c r="H9" s="5">
        <v>-268</v>
      </c>
    </row>
    <row r="10" spans="2:8">
      <c r="B10" t="s">
        <v>16</v>
      </c>
      <c r="C10" s="4">
        <v>0</v>
      </c>
      <c r="D10" s="3">
        <v>-295</v>
      </c>
      <c r="E10" s="4">
        <v>-16</v>
      </c>
      <c r="F10" s="3">
        <v>-796</v>
      </c>
      <c r="G10" s="4">
        <f>H10+E10-F10</f>
        <v>-38</v>
      </c>
      <c r="H10" s="5">
        <v>-818</v>
      </c>
    </row>
    <row r="11" spans="2:8">
      <c r="B11" t="s">
        <v>17</v>
      </c>
      <c r="C11" s="4">
        <f>SUM(C9:C10)</f>
        <v>-66</v>
      </c>
      <c r="D11" s="5">
        <f>SUM(D9:D10)</f>
        <v>-366</v>
      </c>
      <c r="E11" s="4">
        <f>SUM(E9:E10)</f>
        <v>-147</v>
      </c>
      <c r="F11" s="5">
        <f>SUM(F9:F10)</f>
        <v>-924</v>
      </c>
      <c r="G11" s="4">
        <f>SUM(G9:G10)</f>
        <v>-309</v>
      </c>
      <c r="H11" s="5">
        <v>-1086</v>
      </c>
    </row>
    <row r="12" spans="2:8">
      <c r="B12" t="s">
        <v>18</v>
      </c>
      <c r="C12" s="4">
        <v>-146</v>
      </c>
      <c r="D12" s="5">
        <v>-243</v>
      </c>
      <c r="E12" s="4">
        <v>-146</v>
      </c>
      <c r="F12" s="5">
        <v>-243</v>
      </c>
      <c r="G12" s="4">
        <f t="shared" ref="G12:G18" si="1">H12+E12-F12</f>
        <v>-146</v>
      </c>
      <c r="H12" s="5">
        <v>-243</v>
      </c>
    </row>
    <row r="13" spans="2:8">
      <c r="B13" t="s">
        <v>59</v>
      </c>
      <c r="C13" s="4">
        <v>-4</v>
      </c>
      <c r="D13" s="5">
        <v>-6</v>
      </c>
      <c r="E13" s="4">
        <v>-4</v>
      </c>
      <c r="F13" s="5">
        <v>-6</v>
      </c>
      <c r="G13" s="4">
        <f t="shared" si="1"/>
        <v>-4</v>
      </c>
      <c r="H13" s="5">
        <v>-6</v>
      </c>
    </row>
    <row r="14" spans="2:8">
      <c r="B14" t="s">
        <v>19</v>
      </c>
      <c r="C14" s="4">
        <v>0</v>
      </c>
      <c r="D14" s="5">
        <v>5</v>
      </c>
      <c r="E14" s="4">
        <v>-17</v>
      </c>
      <c r="F14" s="8">
        <v>5</v>
      </c>
      <c r="G14" s="4">
        <f t="shared" si="1"/>
        <v>11</v>
      </c>
      <c r="H14" s="5">
        <v>33</v>
      </c>
    </row>
    <row r="15" spans="2:8">
      <c r="B15" t="s">
        <v>52</v>
      </c>
      <c r="C15" s="4" t="s">
        <v>46</v>
      </c>
      <c r="D15" s="5" t="s">
        <v>46</v>
      </c>
      <c r="E15" s="11">
        <v>0</v>
      </c>
      <c r="F15" s="8">
        <v>-49</v>
      </c>
      <c r="G15" s="4">
        <f t="shared" si="1"/>
        <v>-11</v>
      </c>
      <c r="H15" s="5">
        <v>-60</v>
      </c>
    </row>
    <row r="16" spans="2:8">
      <c r="B16" t="s">
        <v>42</v>
      </c>
      <c r="C16" s="4">
        <f>166-23</f>
        <v>143</v>
      </c>
      <c r="D16" s="6">
        <v>337</v>
      </c>
      <c r="E16" s="4">
        <v>166</v>
      </c>
      <c r="F16" s="6">
        <v>1319</v>
      </c>
      <c r="G16" s="4">
        <f t="shared" si="1"/>
        <v>263</v>
      </c>
      <c r="H16" s="5">
        <v>1416</v>
      </c>
    </row>
    <row r="17" spans="2:8">
      <c r="B17" t="s">
        <v>43</v>
      </c>
      <c r="C17" s="4">
        <f>-32+21</f>
        <v>-11</v>
      </c>
      <c r="D17" s="6">
        <v>-23</v>
      </c>
      <c r="E17" s="4">
        <v>-32</v>
      </c>
      <c r="F17" s="6">
        <v>-585</v>
      </c>
      <c r="G17" s="4">
        <f t="shared" si="1"/>
        <v>-293</v>
      </c>
      <c r="H17" s="5">
        <v>-846</v>
      </c>
    </row>
    <row r="18" spans="2:8">
      <c r="B18" t="s">
        <v>20</v>
      </c>
      <c r="C18" s="4">
        <v>-110</v>
      </c>
      <c r="D18" s="3">
        <f>-51+6</f>
        <v>-45</v>
      </c>
      <c r="E18" s="4">
        <f>-72-77</f>
        <v>-149</v>
      </c>
      <c r="F18" s="3">
        <f>-88+6</f>
        <v>-82</v>
      </c>
      <c r="G18" s="4">
        <f t="shared" si="1"/>
        <v>-227</v>
      </c>
      <c r="H18" s="5">
        <v>-160</v>
      </c>
    </row>
    <row r="19" spans="2:8">
      <c r="B19" s="2" t="s">
        <v>21</v>
      </c>
      <c r="C19" s="4">
        <f>SUM(C12:C18)</f>
        <v>-128</v>
      </c>
      <c r="D19" s="5">
        <f>SUM(D12:D18)</f>
        <v>25</v>
      </c>
      <c r="E19" s="4">
        <f>SUM(E12:E18)</f>
        <v>-182</v>
      </c>
      <c r="F19" s="5">
        <f>SUM(F12:F18)</f>
        <v>359</v>
      </c>
      <c r="G19" s="4">
        <f>SUM(G12:G18)</f>
        <v>-407</v>
      </c>
      <c r="H19" s="5">
        <v>134</v>
      </c>
    </row>
    <row r="20" spans="2:8">
      <c r="B20" s="2" t="s">
        <v>22</v>
      </c>
      <c r="C20" s="4">
        <f>C8+C11+C19</f>
        <v>-112</v>
      </c>
      <c r="D20" s="5">
        <f>D8+D11+D19</f>
        <v>-135</v>
      </c>
      <c r="E20" s="4">
        <f>E8+E11+E19</f>
        <v>-142</v>
      </c>
      <c r="F20" s="5">
        <f>F8+F11+F19</f>
        <v>-27</v>
      </c>
      <c r="G20" s="4">
        <f>H20+E20-F20</f>
        <v>-158</v>
      </c>
      <c r="H20" s="5">
        <v>-43</v>
      </c>
    </row>
    <row r="21" spans="2:8">
      <c r="B21" s="2" t="s">
        <v>23</v>
      </c>
      <c r="C21" s="4">
        <v>346</v>
      </c>
      <c r="D21" s="3">
        <v>475</v>
      </c>
      <c r="E21" s="4">
        <v>376</v>
      </c>
      <c r="F21" s="3">
        <v>345</v>
      </c>
      <c r="G21" s="4">
        <v>351</v>
      </c>
      <c r="H21" s="5">
        <v>345</v>
      </c>
    </row>
    <row r="22" spans="2:8">
      <c r="B22" t="s">
        <v>24</v>
      </c>
      <c r="C22" s="4">
        <v>33</v>
      </c>
      <c r="D22" s="3">
        <v>11</v>
      </c>
      <c r="E22" s="4">
        <v>33</v>
      </c>
      <c r="F22" s="3">
        <v>33</v>
      </c>
      <c r="G22" s="4">
        <f>H22+E22-F22</f>
        <v>74</v>
      </c>
      <c r="H22" s="5">
        <v>74</v>
      </c>
    </row>
    <row r="23" spans="2:8">
      <c r="B23" s="2" t="s">
        <v>25</v>
      </c>
      <c r="C23" s="4">
        <f t="shared" ref="C23:D23" si="2">SUM(C20:C22)</f>
        <v>267</v>
      </c>
      <c r="D23" s="3">
        <f t="shared" si="2"/>
        <v>351</v>
      </c>
      <c r="E23" s="4">
        <f>SUM(E20:E22)</f>
        <v>267</v>
      </c>
      <c r="F23" s="3">
        <f t="shared" ref="F23" si="3">SUM(F20:F22)</f>
        <v>351</v>
      </c>
      <c r="G23" s="4">
        <f>SUM(G20:G22)</f>
        <v>267</v>
      </c>
      <c r="H23" s="5">
        <v>376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3"/>
  <sheetViews>
    <sheetView workbookViewId="0">
      <selection activeCell="B14" sqref="B14"/>
    </sheetView>
  </sheetViews>
  <sheetFormatPr defaultRowHeight="14.25"/>
  <cols>
    <col min="2" max="2" width="42.25" bestFit="1" customWidth="1"/>
    <col min="3" max="3" width="8.875" customWidth="1"/>
    <col min="4" max="4" width="9.125" bestFit="1" customWidth="1"/>
    <col min="5" max="5" width="8.875" customWidth="1"/>
    <col min="6" max="8" width="9.125" bestFit="1" customWidth="1"/>
  </cols>
  <sheetData>
    <row r="2" spans="2:8">
      <c r="B2" t="s">
        <v>26</v>
      </c>
      <c r="C2" s="10" t="s">
        <v>5</v>
      </c>
      <c r="D2" s="10"/>
      <c r="E2" s="10" t="s">
        <v>50</v>
      </c>
      <c r="F2" s="10"/>
      <c r="G2" s="10" t="s">
        <v>6</v>
      </c>
      <c r="H2" s="10"/>
    </row>
    <row r="3" spans="2:8">
      <c r="B3" s="1" t="s">
        <v>7</v>
      </c>
      <c r="C3" s="9" t="s">
        <v>55</v>
      </c>
      <c r="D3" s="9" t="s">
        <v>51</v>
      </c>
      <c r="E3" s="9" t="s">
        <v>55</v>
      </c>
      <c r="F3" s="9" t="s">
        <v>51</v>
      </c>
      <c r="G3" s="9" t="s">
        <v>55</v>
      </c>
      <c r="H3" s="9" t="s">
        <v>56</v>
      </c>
    </row>
    <row r="4" spans="2:8">
      <c r="B4" t="s">
        <v>8</v>
      </c>
    </row>
    <row r="5" spans="2:8">
      <c r="B5" t="s">
        <v>27</v>
      </c>
    </row>
    <row r="6" spans="2:8">
      <c r="B6" t="s">
        <v>28</v>
      </c>
    </row>
    <row r="7" spans="2:8">
      <c r="B7" t="s">
        <v>29</v>
      </c>
    </row>
    <row r="8" spans="2:8">
      <c r="B8" t="s">
        <v>30</v>
      </c>
    </row>
    <row r="9" spans="2:8">
      <c r="B9" t="s">
        <v>31</v>
      </c>
    </row>
    <row r="10" spans="2:8">
      <c r="B10" t="s">
        <v>32</v>
      </c>
    </row>
    <row r="11" spans="2:8">
      <c r="B11" t="s">
        <v>33</v>
      </c>
    </row>
    <row r="12" spans="2:8">
      <c r="B12" t="s">
        <v>34</v>
      </c>
      <c r="D12" s="7"/>
      <c r="F12" s="7"/>
    </row>
    <row r="13" spans="2:8">
      <c r="B13" t="s">
        <v>58</v>
      </c>
      <c r="D13" s="7"/>
      <c r="F13" s="7"/>
    </row>
    <row r="14" spans="2:8">
      <c r="B14" t="s">
        <v>35</v>
      </c>
      <c r="D14" s="7"/>
      <c r="F14" s="7"/>
    </row>
    <row r="15" spans="2:8">
      <c r="B15" t="s">
        <v>57</v>
      </c>
      <c r="D15" s="7"/>
      <c r="F15" s="7"/>
    </row>
    <row r="16" spans="2:8">
      <c r="B16" t="s">
        <v>44</v>
      </c>
      <c r="D16" s="7"/>
      <c r="F16" s="7"/>
    </row>
    <row r="17" spans="2:6">
      <c r="B17" t="s">
        <v>45</v>
      </c>
      <c r="D17" s="7"/>
      <c r="F17" s="7"/>
    </row>
    <row r="18" spans="2:6">
      <c r="B18" t="s">
        <v>36</v>
      </c>
    </row>
    <row r="19" spans="2:6">
      <c r="B19" s="2" t="s">
        <v>37</v>
      </c>
    </row>
    <row r="20" spans="2:6">
      <c r="B20" s="2" t="s">
        <v>38</v>
      </c>
    </row>
    <row r="21" spans="2:6">
      <c r="B21" s="2" t="s">
        <v>39</v>
      </c>
    </row>
    <row r="22" spans="2:6">
      <c r="B22" t="s">
        <v>40</v>
      </c>
    </row>
    <row r="23" spans="2:6">
      <c r="B23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3"/>
  <sheetViews>
    <sheetView workbookViewId="0">
      <selection activeCell="A13" sqref="A13:XFD13"/>
    </sheetView>
  </sheetViews>
  <sheetFormatPr defaultRowHeight="14.25"/>
  <sheetData>
    <row r="1" spans="1:8">
      <c r="C1" t="s">
        <v>48</v>
      </c>
      <c r="D1" t="s">
        <v>48</v>
      </c>
      <c r="E1" t="s">
        <v>48</v>
      </c>
      <c r="F1" t="s">
        <v>48</v>
      </c>
      <c r="G1" t="s">
        <v>48</v>
      </c>
      <c r="H1" t="s">
        <v>48</v>
      </c>
    </row>
    <row r="2" spans="1:8">
      <c r="A2" t="s">
        <v>0</v>
      </c>
    </row>
    <row r="3" spans="1:8">
      <c r="A3" t="s">
        <v>0</v>
      </c>
    </row>
    <row r="8" spans="1:8">
      <c r="A8" t="s">
        <v>4</v>
      </c>
    </row>
    <row r="11" spans="1:8">
      <c r="A11" t="s">
        <v>4</v>
      </c>
    </row>
    <row r="12" spans="1:8">
      <c r="D12" s="7"/>
      <c r="F12" s="7"/>
    </row>
    <row r="13" spans="1:8">
      <c r="D13" s="7"/>
      <c r="F13" s="7"/>
    </row>
    <row r="14" spans="1:8">
      <c r="D14" s="7"/>
      <c r="F14" s="7"/>
    </row>
    <row r="15" spans="1:8">
      <c r="D15" s="7"/>
      <c r="F15" s="7"/>
    </row>
    <row r="16" spans="1:8">
      <c r="D16" s="7"/>
      <c r="F16" s="7"/>
    </row>
    <row r="17" spans="1:6">
      <c r="D17" s="7"/>
      <c r="F17" s="7"/>
    </row>
    <row r="19" spans="1:6">
      <c r="A19" t="s">
        <v>4</v>
      </c>
    </row>
    <row r="21" spans="1:6">
      <c r="A21" t="s">
        <v>4</v>
      </c>
    </row>
    <row r="23" spans="1:6">
      <c r="A2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651AB96C-E4D2-445F-BE5B-6EF793FDA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2023-07-13T07:16:06Z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