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791" documentId="8_{CA1F3B6E-1E71-4795-B24C-E1502656EB33}" xr6:coauthVersionLast="47" xr6:coauthVersionMax="47" xr10:uidLastSave="{A73D870F-EF42-4999-B5AA-6D84284531C2}"/>
  <bookViews>
    <workbookView xWindow="780" yWindow="78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5" i="1"/>
  <c r="E15" i="1"/>
  <c r="E10" i="1"/>
  <c r="C18" i="1" l="1"/>
  <c r="C8" i="1"/>
  <c r="E16" i="1"/>
  <c r="D16" i="1"/>
  <c r="D18" i="1" s="1"/>
  <c r="E18" i="1" l="1"/>
  <c r="E11" i="1"/>
  <c r="F10" i="1" l="1"/>
  <c r="D11" i="1"/>
  <c r="D8" i="1"/>
  <c r="D19" i="1" l="1"/>
  <c r="D22" i="1" s="1"/>
  <c r="C11" i="1"/>
  <c r="E8" i="1"/>
  <c r="E19" i="1" s="1"/>
  <c r="F18" i="1"/>
  <c r="F11" i="1"/>
  <c r="F8" i="1"/>
  <c r="C19" i="1" l="1"/>
  <c r="C22" i="1" s="1"/>
  <c r="E22" i="1"/>
  <c r="F19" i="1"/>
  <c r="F22" i="1" s="1"/>
</calcChain>
</file>

<file path=xl/sharedStrings.xml><?xml version="1.0" encoding="utf-8"?>
<sst xmlns="http://schemas.openxmlformats.org/spreadsheetml/2006/main" count="69" uniqueCount="54">
  <si>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</si>
  <si>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</si>
  <si>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</si>
  <si>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</si>
  <si>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</si>
  <si>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</si>
  <si>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</si>
  <si>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</si>
  <si>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</si>
  <si>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</si>
  <si>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</si>
  <si>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</si>
  <si>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</si>
  <si>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</si>
  <si>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</si>
  <si>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</si>
  <si>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</si>
  <si>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</si>
  <si>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</si>
  <si>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</si>
  <si>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</si>
  <si>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</si>
  <si>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</si>
  <si>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</si>
  <si>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</si>
  <si>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</si>
  <si>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</si>
  <si>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</si>
  <si>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</si>
  <si>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</si>
  <si>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</si>
  <si>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</si>
  <si>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</si>
  <si>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</si>
  <si>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</si>
  <si>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</si>
  <si>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</si>
  <si>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</si>
  <si>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</si>
  <si>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</si>
  <si>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</si>
  <si>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</si>
  <si>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31 dec 20</t>
  </si>
  <si>
    <t>31 Dec 20</t>
  </si>
  <si>
    <t>Repurchase of treasury shares</t>
  </si>
  <si>
    <t>Förvärv av egna aktier</t>
  </si>
  <si>
    <t>Upptagande av lån</t>
  </si>
  <si>
    <t>Amortering av lån</t>
  </si>
  <si>
    <t>Borrowings</t>
  </si>
  <si>
    <t>Repayments on loans</t>
  </si>
  <si>
    <t>31 dec 21</t>
  </si>
  <si>
    <t>31 Dec 21</t>
  </si>
  <si>
    <t>-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</si>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</sst>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2"/>
  <sheetViews>
    <sheetView tabSelected="1" zoomScaleNormal="100" workbookViewId="0"/>
  </sheetViews>
  <sheetFormatPr defaultRowHeight="18" x14ac:dyDescent="0.35"/>
  <cols>
    <col min="2" max="2" width="39.109375" bestFit="1" customWidth="1"/>
  </cols>
  <sheetData>
    <row r="2" spans="2:6" x14ac:dyDescent="0.35">
      <c r="B2" t="s">
        <v>9</v>
      </c>
      <c r="C2" s="14" t="s">
        <v>1</v>
      </c>
      <c r="D2" s="14"/>
      <c r="E2" s="14" t="s">
        <v>2</v>
      </c>
      <c r="F2" s="14"/>
    </row>
    <row r="3" spans="2:6" x14ac:dyDescent="0.35">
      <c r="B3" s="1" t="s">
        <v>3</v>
      </c>
      <c r="C3" s="13" t="s">
        <v>50</v>
      </c>
      <c r="D3" s="13" t="s">
        <v>42</v>
      </c>
      <c r="E3" s="13" t="s">
        <v>50</v>
      </c>
      <c r="F3" s="13" t="s">
        <v>42</v>
      </c>
    </row>
    <row r="4" spans="2:6" x14ac:dyDescent="0.35">
      <c r="B4" t="s">
        <v>10</v>
      </c>
      <c r="C4" s="6">
        <v>223</v>
      </c>
      <c r="D4" s="3">
        <v>276</v>
      </c>
      <c r="E4" s="6">
        <v>927</v>
      </c>
      <c r="F4" s="8">
        <v>659</v>
      </c>
    </row>
    <row r="5" spans="2:6" x14ac:dyDescent="0.35">
      <c r="B5" t="s">
        <v>11</v>
      </c>
      <c r="C5" s="6">
        <v>107</v>
      </c>
      <c r="D5" s="3">
        <v>51</v>
      </c>
      <c r="E5" s="6">
        <v>449</v>
      </c>
      <c r="F5" s="8">
        <v>280</v>
      </c>
    </row>
    <row r="6" spans="2:6" x14ac:dyDescent="0.35">
      <c r="B6" t="s">
        <v>12</v>
      </c>
      <c r="C6" s="6">
        <v>-105</v>
      </c>
      <c r="D6" s="3">
        <v>-45</v>
      </c>
      <c r="E6" s="6">
        <v>-252</v>
      </c>
      <c r="F6" s="8">
        <v>-97</v>
      </c>
    </row>
    <row r="7" spans="2:6" x14ac:dyDescent="0.35">
      <c r="B7" t="s">
        <v>13</v>
      </c>
      <c r="C7" s="6">
        <v>168</v>
      </c>
      <c r="D7" s="3">
        <v>277</v>
      </c>
      <c r="E7" s="6">
        <v>-114</v>
      </c>
      <c r="F7" s="8">
        <v>108</v>
      </c>
    </row>
    <row r="8" spans="2:6" x14ac:dyDescent="0.35">
      <c r="B8" t="s">
        <v>14</v>
      </c>
      <c r="C8" s="6">
        <f>SUM(C4:C7)</f>
        <v>393</v>
      </c>
      <c r="D8" s="8">
        <f t="shared" ref="D8:F8" si="0">SUM(D4:D7)</f>
        <v>559</v>
      </c>
      <c r="E8" s="6">
        <f t="shared" si="0"/>
        <v>1010</v>
      </c>
      <c r="F8" s="8">
        <f t="shared" si="0"/>
        <v>950</v>
      </c>
    </row>
    <row r="9" spans="2:6" x14ac:dyDescent="0.35">
      <c r="B9" t="s">
        <v>15</v>
      </c>
      <c r="C9" s="6">
        <v>-41</v>
      </c>
      <c r="D9" s="3">
        <v>-29</v>
      </c>
      <c r="E9" s="6">
        <v>-134</v>
      </c>
      <c r="F9" s="8">
        <v>-84</v>
      </c>
    </row>
    <row r="10" spans="2:6" x14ac:dyDescent="0.35">
      <c r="B10" t="s">
        <v>16</v>
      </c>
      <c r="C10" s="6">
        <f>-183</f>
        <v>-183</v>
      </c>
      <c r="D10" s="3">
        <v>-259</v>
      </c>
      <c r="E10" s="6">
        <f>-2843</f>
        <v>-2843</v>
      </c>
      <c r="F10" s="8">
        <f>-345+12</f>
        <v>-333</v>
      </c>
    </row>
    <row r="11" spans="2:6" x14ac:dyDescent="0.35">
      <c r="B11" t="s">
        <v>17</v>
      </c>
      <c r="C11" s="6">
        <f>SUM(C9:C10)</f>
        <v>-224</v>
      </c>
      <c r="D11" s="8">
        <f>SUM(D9:D10)</f>
        <v>-288</v>
      </c>
      <c r="E11" s="6">
        <f>SUM(E9:E10)</f>
        <v>-2977</v>
      </c>
      <c r="F11" s="8">
        <f>SUM(F9:F10)</f>
        <v>-417</v>
      </c>
    </row>
    <row r="12" spans="2:6" x14ac:dyDescent="0.35">
      <c r="B12" t="s">
        <v>18</v>
      </c>
      <c r="C12" s="6" t="s">
        <v>52</v>
      </c>
      <c r="D12" s="10">
        <v>-56</v>
      </c>
      <c r="E12" s="6">
        <v>-183</v>
      </c>
      <c r="F12" s="8">
        <v>-56</v>
      </c>
    </row>
    <row r="13" spans="2:6" x14ac:dyDescent="0.35">
      <c r="B13" t="s">
        <v>19</v>
      </c>
      <c r="C13" s="6">
        <v>3</v>
      </c>
      <c r="D13" s="12">
        <v>18</v>
      </c>
      <c r="E13" s="6">
        <v>-9</v>
      </c>
      <c r="F13" s="8">
        <v>58</v>
      </c>
    </row>
    <row r="14" spans="2:6" x14ac:dyDescent="0.35">
      <c r="B14" t="s">
        <v>45</v>
      </c>
      <c r="C14" s="6" t="s">
        <v>52</v>
      </c>
      <c r="D14" s="10" t="s">
        <v>52</v>
      </c>
      <c r="E14" s="6" t="s">
        <v>52</v>
      </c>
      <c r="F14" s="8">
        <v>-31</v>
      </c>
    </row>
    <row r="15" spans="2:6" x14ac:dyDescent="0.35">
      <c r="B15" t="s">
        <v>46</v>
      </c>
      <c r="C15" s="6">
        <f>-20</f>
        <v>-20</v>
      </c>
      <c r="D15" s="10">
        <v>473</v>
      </c>
      <c r="E15" s="6">
        <f>2649</f>
        <v>2649</v>
      </c>
      <c r="F15" s="8">
        <v>265</v>
      </c>
    </row>
    <row r="16" spans="2:6" x14ac:dyDescent="0.35">
      <c r="B16" t="s">
        <v>47</v>
      </c>
      <c r="C16" s="6">
        <v>-23</v>
      </c>
      <c r="D16" s="10">
        <f>-614--10</f>
        <v>-604</v>
      </c>
      <c r="E16" s="6">
        <f>-228-32</f>
        <v>-260</v>
      </c>
      <c r="F16" s="8">
        <v>-614</v>
      </c>
    </row>
    <row r="17" spans="2:6" x14ac:dyDescent="0.35">
      <c r="B17" t="s">
        <v>20</v>
      </c>
      <c r="C17" s="6">
        <v>-32</v>
      </c>
      <c r="D17" s="3">
        <v>64</v>
      </c>
      <c r="E17" s="6">
        <v>-127</v>
      </c>
      <c r="F17" s="8">
        <v>-6</v>
      </c>
    </row>
    <row r="18" spans="2:6" x14ac:dyDescent="0.35">
      <c r="B18" s="2" t="s">
        <v>21</v>
      </c>
      <c r="C18" s="6">
        <f>SUM(C12:C17)</f>
        <v>-72</v>
      </c>
      <c r="D18" s="8">
        <f>SUM(D12:D17)</f>
        <v>-105</v>
      </c>
      <c r="E18" s="6">
        <f>SUM(E12:E17)</f>
        <v>2070</v>
      </c>
      <c r="F18" s="8">
        <f>SUM(F12:F17)</f>
        <v>-384</v>
      </c>
    </row>
    <row r="19" spans="2:6" x14ac:dyDescent="0.35">
      <c r="B19" s="2" t="s">
        <v>22</v>
      </c>
      <c r="C19" s="6">
        <f t="shared" ref="C19:F19" si="1">C8+C11+C18</f>
        <v>97</v>
      </c>
      <c r="D19" s="8">
        <f>D8+D11+D18</f>
        <v>166</v>
      </c>
      <c r="E19" s="6">
        <f>E8+E11+E18</f>
        <v>103</v>
      </c>
      <c r="F19" s="8">
        <f t="shared" si="1"/>
        <v>149</v>
      </c>
    </row>
    <row r="20" spans="2:6" x14ac:dyDescent="0.35">
      <c r="B20" s="2" t="s">
        <v>23</v>
      </c>
      <c r="C20" s="6">
        <v>237</v>
      </c>
      <c r="D20" s="3">
        <v>76</v>
      </c>
      <c r="E20" s="6">
        <v>216</v>
      </c>
      <c r="F20" s="8">
        <v>99</v>
      </c>
    </row>
    <row r="21" spans="2:6" s="4" customFormat="1" x14ac:dyDescent="0.35">
      <c r="B21" s="4" t="s">
        <v>24</v>
      </c>
      <c r="C21" s="7">
        <v>11</v>
      </c>
      <c r="D21" s="5">
        <v>-26</v>
      </c>
      <c r="E21" s="6">
        <v>26</v>
      </c>
      <c r="F21" s="9">
        <v>-32</v>
      </c>
    </row>
    <row r="22" spans="2:6" x14ac:dyDescent="0.35">
      <c r="B22" s="2" t="s">
        <v>25</v>
      </c>
      <c r="C22" s="6">
        <f t="shared" ref="C22:F22" si="2">SUM(C19:C21)</f>
        <v>345</v>
      </c>
      <c r="D22" s="3">
        <f t="shared" si="2"/>
        <v>216</v>
      </c>
      <c r="E22" s="6">
        <f t="shared" si="2"/>
        <v>345</v>
      </c>
      <c r="F22" s="8">
        <f t="shared" si="2"/>
        <v>216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 C3:E3" twoDigitTextYear="1"/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26</v>
      </c>
      <c r="C2" s="14" t="s">
        <v>5</v>
      </c>
      <c r="D2" s="14"/>
      <c r="E2" s="14" t="s">
        <v>6</v>
      </c>
      <c r="F2" s="14"/>
    </row>
    <row r="3" spans="2:6" x14ac:dyDescent="0.35">
      <c r="B3" s="1" t="s">
        <v>7</v>
      </c>
      <c r="C3" s="13" t="s">
        <v>51</v>
      </c>
      <c r="D3" s="13" t="s">
        <v>43</v>
      </c>
      <c r="E3" s="13" t="s">
        <v>51</v>
      </c>
      <c r="F3" s="13" t="s">
        <v>43</v>
      </c>
    </row>
    <row r="4" spans="2:6" x14ac:dyDescent="0.35">
      <c r="B4" t="s">
        <v>8</v>
      </c>
    </row>
    <row r="5" spans="2:6" x14ac:dyDescent="0.35">
      <c r="B5" t="s">
        <v>27</v>
      </c>
    </row>
    <row r="6" spans="2:6" x14ac:dyDescent="0.35">
      <c r="B6" t="s">
        <v>28</v>
      </c>
    </row>
    <row r="7" spans="2:6" x14ac:dyDescent="0.35">
      <c r="B7" t="s">
        <v>29</v>
      </c>
    </row>
    <row r="8" spans="2:6" x14ac:dyDescent="0.35">
      <c r="B8" t="s">
        <v>30</v>
      </c>
    </row>
    <row r="9" spans="2:6" x14ac:dyDescent="0.35">
      <c r="B9" t="s">
        <v>31</v>
      </c>
    </row>
    <row r="10" spans="2:6" x14ac:dyDescent="0.35">
      <c r="B10" t="s">
        <v>32</v>
      </c>
    </row>
    <row r="11" spans="2:6" x14ac:dyDescent="0.35">
      <c r="B11" t="s">
        <v>33</v>
      </c>
    </row>
    <row r="12" spans="2:6" x14ac:dyDescent="0.35">
      <c r="B12" t="s">
        <v>34</v>
      </c>
      <c r="D12" s="11"/>
    </row>
    <row r="13" spans="2:6" x14ac:dyDescent="0.35">
      <c r="B13" t="s">
        <v>35</v>
      </c>
      <c r="D13" s="11"/>
    </row>
    <row r="14" spans="2:6" x14ac:dyDescent="0.35">
      <c r="B14" t="s">
        <v>44</v>
      </c>
      <c r="D14" s="11"/>
    </row>
    <row r="15" spans="2:6" x14ac:dyDescent="0.35">
      <c r="B15" t="s">
        <v>48</v>
      </c>
      <c r="D15" s="11"/>
    </row>
    <row r="16" spans="2:6" x14ac:dyDescent="0.35">
      <c r="B16" t="s">
        <v>49</v>
      </c>
      <c r="D16" s="11"/>
    </row>
    <row r="17" spans="2:2" x14ac:dyDescent="0.35">
      <c r="B17" t="s">
        <v>36</v>
      </c>
    </row>
    <row r="18" spans="2:2" x14ac:dyDescent="0.35">
      <c r="B18" s="2" t="s">
        <v>37</v>
      </c>
    </row>
    <row r="19" spans="2:2" x14ac:dyDescent="0.35">
      <c r="B19" s="2" t="s">
        <v>38</v>
      </c>
    </row>
    <row r="20" spans="2:2" x14ac:dyDescent="0.35">
      <c r="B20" s="2" t="s">
        <v>39</v>
      </c>
    </row>
    <row r="21" spans="2:2" s="4" customFormat="1" x14ac:dyDescent="0.35">
      <c r="B21" s="4" t="s">
        <v>40</v>
      </c>
    </row>
    <row r="22" spans="2:2" x14ac:dyDescent="0.35">
      <c r="B22" s="2" t="s">
        <v>41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2"/>
  <sheetViews>
    <sheetView workbookViewId="0"/>
  </sheetViews>
  <sheetFormatPr defaultRowHeight="18" x14ac:dyDescent="0.35"/>
  <sheetData>
    <row r="1" spans="1:6" x14ac:dyDescent="0.35">
      <c r="C1" t="s">
        <v>53</v>
      </c>
      <c r="D1" t="s">
        <v>53</v>
      </c>
      <c r="E1" t="s">
        <v>53</v>
      </c>
      <c r="F1" t="s">
        <v>53</v>
      </c>
    </row>
    <row r="2" spans="1:6" x14ac:dyDescent="0.35">
      <c r="A2" t="s">
        <v>0</v>
      </c>
    </row>
    <row r="3" spans="1:6" x14ac:dyDescent="0.35">
      <c r="A3" t="s">
        <v>0</v>
      </c>
    </row>
    <row r="8" spans="1:6" x14ac:dyDescent="0.35">
      <c r="A8" t="s">
        <v>4</v>
      </c>
    </row>
    <row r="11" spans="1:6" x14ac:dyDescent="0.35">
      <c r="A11" t="s">
        <v>4</v>
      </c>
    </row>
    <row r="12" spans="1:6" x14ac:dyDescent="0.35">
      <c r="D12" s="11"/>
    </row>
    <row r="13" spans="1:6" x14ac:dyDescent="0.35">
      <c r="D13" s="11"/>
    </row>
    <row r="14" spans="1:6" x14ac:dyDescent="0.35">
      <c r="D14" s="11"/>
    </row>
    <row r="15" spans="1:6" x14ac:dyDescent="0.35">
      <c r="D15" s="11"/>
    </row>
    <row r="16" spans="1:6" x14ac:dyDescent="0.35">
      <c r="D16" s="11"/>
    </row>
    <row r="18" spans="1:1" x14ac:dyDescent="0.35">
      <c r="A18" t="s">
        <v>4</v>
      </c>
    </row>
    <row r="20" spans="1:1" x14ac:dyDescent="0.35">
      <c r="A20" t="s">
        <v>4</v>
      </c>
    </row>
    <row r="21" spans="1:1" s="4" customFormat="1" x14ac:dyDescent="0.35"/>
    <row r="22" spans="1:1" x14ac:dyDescent="0.35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B8840-9807-4791-8729-CB637C2A1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2022-01-28T12:40:45Z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