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12/Tabeller/"/>
    </mc:Choice>
  </mc:AlternateContent>
  <xr:revisionPtr revIDLastSave="844" documentId="8_{D74BC616-3FC6-4B65-ADA8-1D8EA3908D2D}" xr6:coauthVersionLast="47" xr6:coauthVersionMax="47" xr10:uidLastSave="{6075245D-1F6E-494F-A927-991D8C3C30A1}"/>
  <bookViews>
    <workbookView xWindow="-120" yWindow="-120" windowWidth="29040" windowHeight="1752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5" i="1"/>
  <c r="E14" i="1"/>
  <c r="E17" i="1" s="1"/>
  <c r="C20" i="1" l="1"/>
  <c r="C16" i="1"/>
  <c r="C10" i="1"/>
  <c r="C9" i="1"/>
  <c r="C7" i="1"/>
  <c r="C6" i="1"/>
  <c r="C5" i="1"/>
  <c r="C4" i="1"/>
  <c r="C17" i="1" l="1"/>
  <c r="C11" i="1"/>
  <c r="C8" i="1"/>
  <c r="E11" i="1"/>
  <c r="E8" i="1"/>
  <c r="D17" i="1"/>
  <c r="D11" i="1"/>
  <c r="D8" i="1"/>
  <c r="F11" i="1"/>
  <c r="F8" i="1"/>
  <c r="C18" i="1" l="1"/>
  <c r="C21" i="1" s="1"/>
  <c r="E18" i="1"/>
  <c r="E21" i="1" s="1"/>
  <c r="F17" i="1"/>
  <c r="F18" i="1" s="1"/>
  <c r="F21" i="1" s="1"/>
  <c r="D18" i="1"/>
  <c r="D21" i="1" s="1"/>
</calcChain>
</file>

<file path=xl/sharedStrings.xml><?xml version="1.0" encoding="utf-8"?>
<sst xmlns="http://schemas.openxmlformats.org/spreadsheetml/2006/main" count="67" uniqueCount="50">
  <si>
    <t>header</t>
  </si>
  <si>
    <t>3 månader t.o.m.</t>
  </si>
  <si>
    <t>12 månader t.o.m.</t>
  </si>
  <si>
    <t>MSEK</t>
  </si>
  <si>
    <t>sum</t>
  </si>
  <si>
    <t>3 months ending</t>
  </si>
  <si>
    <t>12 months ending</t>
  </si>
  <si>
    <t>SEKm</t>
  </si>
  <si>
    <t>Profit after financial items</t>
  </si>
  <si>
    <t>Resultat efter finansiella poster</t>
  </si>
  <si>
    <t>Justering för poster som inte ingår i kassaflödet</t>
  </si>
  <si>
    <t xml:space="preserve">Betald inkomstskatt </t>
  </si>
  <si>
    <t>Förändringar i rörelsekapital</t>
  </si>
  <si>
    <t>Kassaflöde från den löpande verksamheten</t>
  </si>
  <si>
    <t>Nettoinvesteringar i anläggningstillgångar</t>
  </si>
  <si>
    <t>Företagsförvärv och avyttringar</t>
  </si>
  <si>
    <t>Kassaflöde från investeringsverksamheten</t>
  </si>
  <si>
    <t>Utdelning till moderbolagets aktieägare</t>
  </si>
  <si>
    <t>Inlösta och utfärdade köpoptioner</t>
  </si>
  <si>
    <t>Övrig finansieringsverksamhet</t>
  </si>
  <si>
    <t>Kassaflöde från finansieringsverksamheten</t>
  </si>
  <si>
    <t>Periodens kassaflöde</t>
  </si>
  <si>
    <t>Likvida medel vid periodens ingång</t>
  </si>
  <si>
    <t>Valutakursdifferens i likvida medel</t>
  </si>
  <si>
    <t>Likvida medel vid periodens slut</t>
  </si>
  <si>
    <t>Adjustment for items not included in cash flow</t>
  </si>
  <si>
    <t>Income tax paid</t>
  </si>
  <si>
    <t>Changes in working capital</t>
  </si>
  <si>
    <t>Cash flow from operating activities</t>
  </si>
  <si>
    <t>Net investments in non-current assets</t>
  </si>
  <si>
    <t>Acquisitions and disposals</t>
  </si>
  <si>
    <t>Cash flow from investing activities</t>
  </si>
  <si>
    <t>Dividend paid to shareholders</t>
  </si>
  <si>
    <t>Exercised and issued call options</t>
  </si>
  <si>
    <t>Other financing activities</t>
  </si>
  <si>
    <t>Cash flow from financing activities</t>
  </si>
  <si>
    <t>Cash flow for the period</t>
  </si>
  <si>
    <t>Cash and cash equivalents at beginning of period</t>
  </si>
  <si>
    <t>Exchange differences on cash and cash equivalents</t>
  </si>
  <si>
    <t>Cash and cash equivalents at end of the period</t>
  </si>
  <si>
    <t>Dividend paid to non-controlling interests</t>
  </si>
  <si>
    <t>Utdelning till innehav utan bestämmande inflytande</t>
  </si>
  <si>
    <t>31 dec 23</t>
  </si>
  <si>
    <t>31 Dec 23</t>
  </si>
  <si>
    <t>–</t>
  </si>
  <si>
    <t>width=14%;decimals=0</t>
  </si>
  <si>
    <t>31 Dec 24</t>
  </si>
  <si>
    <t>31 dec 24</t>
  </si>
  <si>
    <t>Upplåning/amortering, netto</t>
  </si>
  <si>
    <t>Borrowings/repayment of borrowings,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</si>
</sst>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0" xfId="0" applyFont="1"/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21"/>
  <sheetViews>
    <sheetView tabSelected="1" topLeftCell="B1" zoomScaleNormal="100" workbookViewId="0">
      <selection activeCell="B2" sqref="B2"/>
    </sheetView>
  </sheetViews>
  <sheetFormatPr defaultRowHeight="18" x14ac:dyDescent="0.35"/>
  <cols>
    <col min="2" max="2" width="39.109375" bestFit="1" customWidth="1"/>
    <col min="5" max="5" width="10.6640625" bestFit="1" customWidth="1"/>
  </cols>
  <sheetData>
    <row r="2" spans="2:6" x14ac:dyDescent="0.35">
      <c r="C2" s="8" t="s">
        <v>1</v>
      </c>
      <c r="D2" s="8"/>
      <c r="E2" s="8" t="s">
        <v>2</v>
      </c>
      <c r="F2" s="8"/>
    </row>
    <row r="3" spans="2:6" x14ac:dyDescent="0.35">
      <c r="B3" s="1" t="s">
        <v>3</v>
      </c>
      <c r="C3" s="6" t="s">
        <v>47</v>
      </c>
      <c r="D3" s="6" t="s">
        <v>42</v>
      </c>
      <c r="E3" s="6" t="s">
        <v>47</v>
      </c>
      <c r="F3" s="6" t="s">
        <v>42</v>
      </c>
    </row>
    <row r="4" spans="2:6" x14ac:dyDescent="0.35">
      <c r="B4" t="s">
        <v>9</v>
      </c>
      <c r="C4" s="3">
        <f>E4-255</f>
        <v>150</v>
      </c>
      <c r="D4" s="4">
        <v>2</v>
      </c>
      <c r="E4" s="3">
        <v>405</v>
      </c>
      <c r="F4" s="4">
        <v>339</v>
      </c>
    </row>
    <row r="5" spans="2:6" x14ac:dyDescent="0.35">
      <c r="B5" t="s">
        <v>10</v>
      </c>
      <c r="C5" s="3">
        <f>E5-554</f>
        <v>229</v>
      </c>
      <c r="D5" s="4">
        <v>243</v>
      </c>
      <c r="E5" s="3">
        <f>782+1</f>
        <v>783</v>
      </c>
      <c r="F5" s="4">
        <v>708</v>
      </c>
    </row>
    <row r="6" spans="2:6" x14ac:dyDescent="0.35">
      <c r="B6" t="s">
        <v>11</v>
      </c>
      <c r="C6" s="3">
        <f>E6+92</f>
        <v>-45</v>
      </c>
      <c r="D6" s="4">
        <v>-61</v>
      </c>
      <c r="E6" s="3">
        <v>-137</v>
      </c>
      <c r="F6" s="4">
        <v>-210</v>
      </c>
    </row>
    <row r="7" spans="2:6" x14ac:dyDescent="0.35">
      <c r="B7" t="s">
        <v>12</v>
      </c>
      <c r="C7" s="3">
        <f>E7+288</f>
        <v>332</v>
      </c>
      <c r="D7" s="4">
        <v>264</v>
      </c>
      <c r="E7" s="3">
        <v>44</v>
      </c>
      <c r="F7" s="4">
        <v>-64</v>
      </c>
    </row>
    <row r="8" spans="2:6" x14ac:dyDescent="0.35">
      <c r="B8" t="s">
        <v>13</v>
      </c>
      <c r="C8" s="3">
        <f>SUM(C4:C7)</f>
        <v>666</v>
      </c>
      <c r="D8" s="4">
        <f t="shared" ref="D8:F8" si="0">SUM(D4:D7)</f>
        <v>448</v>
      </c>
      <c r="E8" s="3">
        <f>SUM(E4:E7)</f>
        <v>1095</v>
      </c>
      <c r="F8" s="4">
        <f t="shared" si="0"/>
        <v>773</v>
      </c>
    </row>
    <row r="9" spans="2:6" x14ac:dyDescent="0.35">
      <c r="B9" t="s">
        <v>14</v>
      </c>
      <c r="C9" s="3">
        <f>E9+177</f>
        <v>-104</v>
      </c>
      <c r="D9" s="4">
        <v>-91</v>
      </c>
      <c r="E9" s="3">
        <v>-281</v>
      </c>
      <c r="F9" s="4">
        <v>-286</v>
      </c>
    </row>
    <row r="10" spans="2:6" x14ac:dyDescent="0.35">
      <c r="B10" t="s">
        <v>15</v>
      </c>
      <c r="C10" s="3">
        <f>E10+93</f>
        <v>-12</v>
      </c>
      <c r="D10" s="4">
        <v>-2</v>
      </c>
      <c r="E10" s="3">
        <v>-105</v>
      </c>
      <c r="F10" s="4">
        <v>-31</v>
      </c>
    </row>
    <row r="11" spans="2:6" x14ac:dyDescent="0.35">
      <c r="B11" t="s">
        <v>16</v>
      </c>
      <c r="C11" s="3">
        <f>SUM(C9:C10)</f>
        <v>-116</v>
      </c>
      <c r="D11" s="4">
        <f t="shared" ref="D11:F11" si="1">SUM(D9:D10)</f>
        <v>-93</v>
      </c>
      <c r="E11" s="3">
        <f>SUM(E9:E10)</f>
        <v>-386</v>
      </c>
      <c r="F11" s="4">
        <f t="shared" si="1"/>
        <v>-317</v>
      </c>
    </row>
    <row r="12" spans="2:6" x14ac:dyDescent="0.35">
      <c r="B12" t="s">
        <v>17</v>
      </c>
      <c r="C12" s="3" t="s">
        <v>44</v>
      </c>
      <c r="D12" s="7" t="s">
        <v>44</v>
      </c>
      <c r="E12" s="3">
        <v>-61</v>
      </c>
      <c r="F12" s="4">
        <v>-146</v>
      </c>
    </row>
    <row r="13" spans="2:6" x14ac:dyDescent="0.35">
      <c r="B13" t="s">
        <v>41</v>
      </c>
      <c r="C13" s="3" t="s">
        <v>44</v>
      </c>
      <c r="D13" s="7" t="s">
        <v>44</v>
      </c>
      <c r="E13" s="3">
        <v>-1</v>
      </c>
      <c r="F13" s="4">
        <v>-4</v>
      </c>
    </row>
    <row r="14" spans="2:6" x14ac:dyDescent="0.35">
      <c r="B14" t="s">
        <v>18</v>
      </c>
      <c r="C14" s="3" t="s">
        <v>44</v>
      </c>
      <c r="D14" s="7" t="s">
        <v>44</v>
      </c>
      <c r="E14" s="3">
        <f>-11-1</f>
        <v>-12</v>
      </c>
      <c r="F14" s="4">
        <v>-9</v>
      </c>
    </row>
    <row r="15" spans="2:6" x14ac:dyDescent="0.35">
      <c r="B15" t="s">
        <v>48</v>
      </c>
      <c r="C15" s="3">
        <v>-450</v>
      </c>
      <c r="D15" s="7">
        <v>-273</v>
      </c>
      <c r="E15" s="3">
        <v>-424</v>
      </c>
      <c r="F15" s="4">
        <v>-233</v>
      </c>
    </row>
    <row r="16" spans="2:6" x14ac:dyDescent="0.35">
      <c r="B16" t="s">
        <v>19</v>
      </c>
      <c r="C16" s="3">
        <f>E16+134</f>
        <v>-50</v>
      </c>
      <c r="D16" s="4">
        <v>-10</v>
      </c>
      <c r="E16" s="3">
        <f>-186+1+1</f>
        <v>-184</v>
      </c>
      <c r="F16" s="4">
        <v>-162</v>
      </c>
    </row>
    <row r="17" spans="2:6" x14ac:dyDescent="0.35">
      <c r="B17" s="2" t="s">
        <v>20</v>
      </c>
      <c r="C17" s="3">
        <f>SUM(C12:C16)</f>
        <v>-500</v>
      </c>
      <c r="D17" s="4">
        <f>SUM(D12:D16)</f>
        <v>-283</v>
      </c>
      <c r="E17" s="3">
        <f>SUM(E12:E16)</f>
        <v>-682</v>
      </c>
      <c r="F17" s="4">
        <f>SUM(F12:F16)</f>
        <v>-554</v>
      </c>
    </row>
    <row r="18" spans="2:6" x14ac:dyDescent="0.35">
      <c r="B18" s="2" t="s">
        <v>21</v>
      </c>
      <c r="C18" s="3">
        <f>C8+C11+C17</f>
        <v>50</v>
      </c>
      <c r="D18" s="4">
        <f>D8+D11+D17</f>
        <v>72</v>
      </c>
      <c r="E18" s="3">
        <f>E8+E11+E17</f>
        <v>27</v>
      </c>
      <c r="F18" s="4">
        <f>F8+F11+F17</f>
        <v>-98</v>
      </c>
    </row>
    <row r="19" spans="2:6" x14ac:dyDescent="0.35">
      <c r="B19" s="2" t="s">
        <v>22</v>
      </c>
      <c r="C19" s="3">
        <v>264</v>
      </c>
      <c r="D19" s="4">
        <v>229</v>
      </c>
      <c r="E19" s="3">
        <v>272</v>
      </c>
      <c r="F19" s="4">
        <v>376</v>
      </c>
    </row>
    <row r="20" spans="2:6" x14ac:dyDescent="0.35">
      <c r="B20" t="s">
        <v>23</v>
      </c>
      <c r="C20" s="3">
        <f>E20-15</f>
        <v>17</v>
      </c>
      <c r="D20" s="4">
        <v>-29</v>
      </c>
      <c r="E20" s="3">
        <v>32</v>
      </c>
      <c r="F20" s="4">
        <v>-6</v>
      </c>
    </row>
    <row r="21" spans="2:6" x14ac:dyDescent="0.35">
      <c r="B21" s="2" t="s">
        <v>24</v>
      </c>
      <c r="C21" s="3">
        <f>SUM(C18:C20)</f>
        <v>331</v>
      </c>
      <c r="D21" s="4">
        <f t="shared" ref="D21:F21" si="2">SUM(D18:D20)</f>
        <v>272</v>
      </c>
      <c r="E21" s="3">
        <f>SUM(E18:E20)</f>
        <v>331</v>
      </c>
      <c r="F21" s="4">
        <f t="shared" si="2"/>
        <v>272</v>
      </c>
    </row>
  </sheetData>
  <mergeCells count="2">
    <mergeCell ref="E2:F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F21"/>
  <sheetViews>
    <sheetView workbookViewId="0"/>
  </sheetViews>
  <sheetFormatPr defaultRowHeight="18" x14ac:dyDescent="0.35"/>
  <cols>
    <col min="2" max="2" width="42.21875" bestFit="1" customWidth="1"/>
    <col min="3" max="3" width="8.77734375" customWidth="1"/>
    <col min="4" max="6" width="9.109375" bestFit="1" customWidth="1"/>
  </cols>
  <sheetData>
    <row r="2" spans="2:6" x14ac:dyDescent="0.35">
      <c r="C2" s="8" t="s">
        <v>5</v>
      </c>
      <c r="D2" s="8"/>
      <c r="E2" s="8" t="s">
        <v>6</v>
      </c>
      <c r="F2" s="8"/>
    </row>
    <row r="3" spans="2:6" x14ac:dyDescent="0.35">
      <c r="B3" s="1" t="s">
        <v>7</v>
      </c>
      <c r="C3" s="6" t="s">
        <v>46</v>
      </c>
      <c r="D3" s="6" t="s">
        <v>43</v>
      </c>
      <c r="E3" s="6" t="s">
        <v>46</v>
      </c>
      <c r="F3" s="6" t="s">
        <v>43</v>
      </c>
    </row>
    <row r="4" spans="2:6" x14ac:dyDescent="0.35">
      <c r="B4" t="s">
        <v>8</v>
      </c>
    </row>
    <row r="5" spans="2:6" x14ac:dyDescent="0.35">
      <c r="B5" t="s">
        <v>25</v>
      </c>
    </row>
    <row r="6" spans="2:6" x14ac:dyDescent="0.35">
      <c r="B6" t="s">
        <v>26</v>
      </c>
    </row>
    <row r="7" spans="2:6" x14ac:dyDescent="0.35">
      <c r="B7" t="s">
        <v>27</v>
      </c>
    </row>
    <row r="8" spans="2:6" x14ac:dyDescent="0.35">
      <c r="B8" t="s">
        <v>28</v>
      </c>
    </row>
    <row r="9" spans="2:6" x14ac:dyDescent="0.35">
      <c r="B9" t="s">
        <v>29</v>
      </c>
    </row>
    <row r="10" spans="2:6" x14ac:dyDescent="0.35">
      <c r="B10" t="s">
        <v>30</v>
      </c>
    </row>
    <row r="11" spans="2:6" x14ac:dyDescent="0.35">
      <c r="B11" t="s">
        <v>31</v>
      </c>
    </row>
    <row r="12" spans="2:6" x14ac:dyDescent="0.35">
      <c r="B12" t="s">
        <v>32</v>
      </c>
      <c r="D12" s="5"/>
    </row>
    <row r="13" spans="2:6" x14ac:dyDescent="0.35">
      <c r="B13" t="s">
        <v>40</v>
      </c>
      <c r="D13" s="5"/>
    </row>
    <row r="14" spans="2:6" x14ac:dyDescent="0.35">
      <c r="B14" t="s">
        <v>33</v>
      </c>
      <c r="D14" s="5"/>
    </row>
    <row r="15" spans="2:6" x14ac:dyDescent="0.35">
      <c r="B15" t="s">
        <v>49</v>
      </c>
      <c r="D15" s="5"/>
    </row>
    <row r="16" spans="2:6" x14ac:dyDescent="0.35">
      <c r="B16" t="s">
        <v>34</v>
      </c>
    </row>
    <row r="17" spans="2:2" x14ac:dyDescent="0.35">
      <c r="B17" s="2" t="s">
        <v>35</v>
      </c>
    </row>
    <row r="18" spans="2:2" x14ac:dyDescent="0.35">
      <c r="B18" s="2" t="s">
        <v>36</v>
      </c>
    </row>
    <row r="19" spans="2:2" x14ac:dyDescent="0.35">
      <c r="B19" s="2" t="s">
        <v>37</v>
      </c>
    </row>
    <row r="20" spans="2:2" x14ac:dyDescent="0.35">
      <c r="B20" t="s">
        <v>38</v>
      </c>
    </row>
    <row r="21" spans="2:2" x14ac:dyDescent="0.35">
      <c r="B21" s="2" t="s">
        <v>39</v>
      </c>
    </row>
  </sheetData>
  <mergeCells count="2">
    <mergeCell ref="E2:F2"/>
    <mergeCell ref="C2:D2"/>
  </mergeCells>
  <pageMargins left="0.7" right="0.7" top="0.75" bottom="0.75" header="0.3" footer="0.3"/>
  <ignoredErrors>
    <ignoredError sqref="F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F21"/>
  <sheetViews>
    <sheetView workbookViewId="0">
      <selection activeCell="B15" sqref="B15"/>
    </sheetView>
  </sheetViews>
  <sheetFormatPr defaultRowHeight="18" x14ac:dyDescent="0.35"/>
  <sheetData>
    <row r="1" spans="1:6" x14ac:dyDescent="0.35">
      <c r="C1" t="s">
        <v>45</v>
      </c>
      <c r="D1" t="s">
        <v>45</v>
      </c>
      <c r="E1" t="s">
        <v>45</v>
      </c>
      <c r="F1" t="s">
        <v>45</v>
      </c>
    </row>
    <row r="2" spans="1:6" x14ac:dyDescent="0.35">
      <c r="A2" t="s">
        <v>0</v>
      </c>
    </row>
    <row r="3" spans="1:6" x14ac:dyDescent="0.35">
      <c r="A3" t="s">
        <v>0</v>
      </c>
    </row>
    <row r="8" spans="1:6" x14ac:dyDescent="0.35">
      <c r="A8" t="s">
        <v>4</v>
      </c>
    </row>
    <row r="11" spans="1:6" x14ac:dyDescent="0.35">
      <c r="A11" t="s">
        <v>4</v>
      </c>
    </row>
    <row r="12" spans="1:6" x14ac:dyDescent="0.35">
      <c r="D12" s="5"/>
    </row>
    <row r="13" spans="1:6" x14ac:dyDescent="0.35">
      <c r="D13" s="5"/>
    </row>
    <row r="14" spans="1:6" x14ac:dyDescent="0.35">
      <c r="D14" s="5"/>
    </row>
    <row r="15" spans="1:6" x14ac:dyDescent="0.35">
      <c r="D15" s="5"/>
    </row>
    <row r="17" spans="1:1" x14ac:dyDescent="0.35">
      <c r="A17" t="s">
        <v>4</v>
      </c>
    </row>
    <row r="19" spans="1:1" x14ac:dyDescent="0.35">
      <c r="A19" t="s">
        <v>4</v>
      </c>
    </row>
    <row r="21" spans="1:1" x14ac:dyDescent="0.35">
      <c r="A2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89ACC0-85B6-4531-AFA8-9A93827BC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2025-02-04T12:46:49Z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